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s is" sheetId="1" r:id="rId1"/>
    <sheet name="To be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Q2" i="2" l="1"/>
  <c r="BM2" i="2"/>
  <c r="BJ2" i="2"/>
  <c r="BG2" i="2"/>
  <c r="BD2" i="2"/>
  <c r="S21" i="2" l="1"/>
  <c r="S22" i="2" s="1"/>
  <c r="R21" i="2"/>
  <c r="R22" i="2" s="1"/>
  <c r="Q21" i="2"/>
  <c r="Q22" i="2" s="1"/>
  <c r="P21" i="2"/>
  <c r="P22" i="2" s="1"/>
  <c r="O21" i="2"/>
  <c r="O22" i="2" s="1"/>
  <c r="N21" i="2"/>
  <c r="N22" i="2" s="1"/>
  <c r="M21" i="2"/>
  <c r="M22" i="2" s="1"/>
  <c r="L21" i="2"/>
  <c r="L22" i="2" s="1"/>
  <c r="K21" i="2"/>
  <c r="K22" i="2" s="1"/>
  <c r="J21" i="2"/>
  <c r="J22" i="2" s="1"/>
  <c r="I21" i="2"/>
  <c r="H21" i="2"/>
  <c r="H23" i="2" s="1"/>
  <c r="T20" i="2"/>
  <c r="T19" i="2"/>
  <c r="T18" i="2"/>
  <c r="T17" i="2"/>
  <c r="T16" i="2"/>
  <c r="T15" i="2"/>
  <c r="T14" i="2"/>
  <c r="T13" i="2"/>
  <c r="T12" i="2"/>
  <c r="T11" i="2"/>
  <c r="H24" i="2" l="1"/>
  <c r="I22" i="2"/>
  <c r="H22" i="2"/>
  <c r="BP2" i="1" l="1"/>
  <c r="BL2" i="1"/>
  <c r="BI2" i="1"/>
  <c r="BF2" i="1"/>
  <c r="BC2" i="1"/>
</calcChain>
</file>

<file path=xl/sharedStrings.xml><?xml version="1.0" encoding="utf-8"?>
<sst xmlns="http://schemas.openxmlformats.org/spreadsheetml/2006/main" count="68" uniqueCount="40">
  <si>
    <t>CHART 1</t>
  </si>
  <si>
    <t>CHART 2</t>
  </si>
  <si>
    <t>CHART 3</t>
  </si>
  <si>
    <t>CHART 4</t>
  </si>
  <si>
    <t>VISIT ACTIVITY DESIGNER</t>
  </si>
  <si>
    <t>AS IS / CURRENT VISIT ACTIVITY PARAMETERS</t>
  </si>
  <si>
    <t>2. Visits per on-territory day</t>
  </si>
  <si>
    <t>1. On-territory days per week</t>
  </si>
  <si>
    <t>according to sales execs (source: time activity allocation survey)</t>
  </si>
  <si>
    <t>VALID BUSINESS REASON 
(MINIMUM TWO PER VISIT REQUIRED)</t>
  </si>
  <si>
    <t>SPECIFIC VBR DETAILS</t>
  </si>
  <si>
    <t>USUAL DATE FOR VBR</t>
  </si>
  <si>
    <t>VBR PER YEAR</t>
  </si>
  <si>
    <t>Total per VBR</t>
  </si>
  <si>
    <t>Inventory management/ category captaincy</t>
  </si>
  <si>
    <t>at every visit</t>
  </si>
  <si>
    <t>x</t>
  </si>
  <si>
    <t>Data sharing, loyalty program, volume/rev targets</t>
  </si>
  <si>
    <t>as required</t>
  </si>
  <si>
    <t>Educational/ technical</t>
  </si>
  <si>
    <t>Jan/Feb, Sept/Oct</t>
  </si>
  <si>
    <t>Mutual opportunity development</t>
  </si>
  <si>
    <t>Other</t>
  </si>
  <si>
    <t>Sales &amp; service</t>
  </si>
  <si>
    <t>Others</t>
  </si>
  <si>
    <t>TOTAL VBRS PER VISIT</t>
  </si>
  <si>
    <t>TOTAL VISITS PER MONTH</t>
  </si>
  <si>
    <t>TOTAL VBRS PER YEAR</t>
  </si>
  <si>
    <t>TOTAL VISITS PER YEAR</t>
  </si>
  <si>
    <t>TO BE VISIT ACTIVITY PARAMETERS</t>
  </si>
  <si>
    <t>4. Visits per on-territory day</t>
  </si>
  <si>
    <t>5. On-territory days per week</t>
  </si>
  <si>
    <t>3. Average visit duration (min)</t>
  </si>
  <si>
    <t>4. Average drive time per visit (min)</t>
  </si>
  <si>
    <t>2. Average visit duration (min)</t>
  </si>
  <si>
    <t>3. Average drive time per visit (min)</t>
  </si>
  <si>
    <t>according to Management (source: sales team productivity &amp; RoI modeller)</t>
  </si>
  <si>
    <t>according to Sales Execs (source: time activity allocation survey)</t>
  </si>
  <si>
    <t>1. Key activities/Valid Business Reasons (VBRs) within visits</t>
  </si>
  <si>
    <t>5. Key activities/Valid Business Reasons (VBRs) within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</si>
</sst>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 tint="-0.499984740745262"/>
      </bottom>
      <diagonal/>
    </border>
    <border>
      <left/>
      <right/>
      <top style="medium">
        <color theme="0"/>
      </top>
      <bottom style="medium">
        <color theme="0" tint="-0.499984740745262"/>
      </bottom>
      <diagonal/>
    </border>
    <border>
      <left/>
      <right style="medium">
        <color theme="0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/>
      <top style="medium">
        <color theme="0" tint="-0.499984740745262"/>
      </top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  <border>
      <left/>
      <right style="medium">
        <color theme="0"/>
      </right>
      <top style="medium">
        <color theme="0" tint="-0.499984740745262"/>
      </top>
      <bottom style="medium">
        <color theme="0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0" fontId="0" fillId="3" borderId="0" xfId="0" applyFill="1" applyBorder="1"/>
    <xf numFmtId="0" fontId="1" fillId="3" borderId="0" xfId="0" applyFont="1" applyFill="1"/>
    <xf numFmtId="0" fontId="0" fillId="6" borderId="0" xfId="0" applyFill="1"/>
    <xf numFmtId="0" fontId="3" fillId="6" borderId="0" xfId="0" applyFont="1" applyFill="1" applyAlignment="1"/>
    <xf numFmtId="0" fontId="0" fillId="6" borderId="0" xfId="0" applyFill="1" applyBorder="1"/>
    <xf numFmtId="0" fontId="1" fillId="6" borderId="0" xfId="0" applyFont="1" applyFill="1"/>
    <xf numFmtId="0" fontId="5" fillId="7" borderId="5" xfId="0" applyFont="1" applyFill="1" applyBorder="1" applyAlignment="1">
      <alignment vertical="center" wrapText="1"/>
    </xf>
    <xf numFmtId="17" fontId="5" fillId="7" borderId="5" xfId="0" applyNumberFormat="1" applyFont="1" applyFill="1" applyBorder="1" applyAlignment="1">
      <alignment vertical="center" textRotation="180" wrapText="1"/>
    </xf>
    <xf numFmtId="0" fontId="5" fillId="7" borderId="3" xfId="0" applyFont="1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top" wrapText="1"/>
    </xf>
    <xf numFmtId="0" fontId="5" fillId="3" borderId="0" xfId="0" applyFont="1" applyFill="1"/>
    <xf numFmtId="0" fontId="5" fillId="3" borderId="3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textRotation="90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top" wrapText="1"/>
    </xf>
    <xf numFmtId="17" fontId="5" fillId="7" borderId="5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7" borderId="6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textRotation="90" wrapText="1"/>
    </xf>
    <xf numFmtId="0" fontId="6" fillId="3" borderId="12" xfId="0" applyFont="1" applyFill="1" applyBorder="1" applyAlignment="1">
      <alignment horizontal="center" textRotation="90" wrapText="1"/>
    </xf>
    <xf numFmtId="0" fontId="6" fillId="3" borderId="13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1</xdr:row>
      <xdr:rowOff>9525</xdr:rowOff>
    </xdr:from>
    <xdr:to>
      <xdr:col>19</xdr:col>
      <xdr:colOff>219075</xdr:colOff>
      <xdr:row>1</xdr:row>
      <xdr:rowOff>192405</xdr:rowOff>
    </xdr:to>
    <xdr:sp macro="[1]!Sheet3.LockObject" textlink="">
      <xdr:nvSpPr>
        <xdr:cNvPr id="2" name="Rectangle 1"/>
        <xdr:cNvSpPr/>
      </xdr:nvSpPr>
      <xdr:spPr>
        <a:xfrm>
          <a:off x="9972675" y="200025"/>
          <a:ext cx="1924050" cy="18288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/>
            <a:t>Copyright © The Next Level, 2013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</xdr:row>
      <xdr:rowOff>9525</xdr:rowOff>
    </xdr:from>
    <xdr:to>
      <xdr:col>20</xdr:col>
      <xdr:colOff>219075</xdr:colOff>
      <xdr:row>1</xdr:row>
      <xdr:rowOff>192405</xdr:rowOff>
    </xdr:to>
    <xdr:sp macro="[1]!Sheet3.LockObject" textlink="">
      <xdr:nvSpPr>
        <xdr:cNvPr id="2" name="Rectangle 1"/>
        <xdr:cNvSpPr/>
      </xdr:nvSpPr>
      <xdr:spPr>
        <a:xfrm>
          <a:off x="10306050" y="200025"/>
          <a:ext cx="1924050" cy="182880"/>
        </a:xfrm>
        <a:prstGeom prst="rect">
          <a:avLst/>
        </a:prstGeom>
        <a:solidFill>
          <a:schemeClr val="bg1">
            <a:lumMod val="50000"/>
          </a:schemeClr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/>
            <a:t>Copyright © The Next Level, 2013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h/Dropbox/The%20Next%20Level%20modellers/Sales%20team%20productivity%20&amp;%20return%20modeller/Sales%20team%20productivity%20&amp;%20return%20modeller%201802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leader imperatives"/>
      <sheetName val="current sales team RoI"/>
      <sheetName val="sales team resourcing"/>
      <sheetName val="sales team productivity"/>
      <sheetName val="new sales team RoI"/>
      <sheetName val="Sheet1"/>
      <sheetName val="StO scenario priorities"/>
      <sheetName val="scenario setting"/>
      <sheetName val="Sales team productivity &amp; retur"/>
    </sheetNames>
    <definedNames>
      <definedName name="Sheet3.LockObjec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39"/>
  <sheetViews>
    <sheetView tabSelected="1" workbookViewId="0">
      <pane ySplit="6" topLeftCell="A21" activePane="bottomLeft" state="frozen"/>
      <selection pane="bottomLeft" activeCell="B30" sqref="B30:H32"/>
    </sheetView>
  </sheetViews>
  <sheetFormatPr defaultRowHeight="15" x14ac:dyDescent="0.25"/>
  <cols>
    <col min="1" max="7" width="9.140625" style="1"/>
    <col min="8" max="8" width="11.28515625" style="1" customWidth="1"/>
    <col min="9" max="10" width="9.140625" style="1"/>
    <col min="11" max="11" width="3.7109375" style="1" customWidth="1"/>
    <col min="12" max="12" width="10.42578125" style="1" customWidth="1"/>
    <col min="13" max="14" width="9.140625" style="1"/>
    <col min="15" max="15" width="10.5703125" style="1" customWidth="1"/>
    <col min="16" max="16" width="2.7109375" style="1" customWidth="1"/>
    <col min="17" max="16384" width="9.140625" style="1"/>
  </cols>
  <sheetData>
    <row r="2" spans="1:68" s="2" customFormat="1" ht="28.5" customHeight="1" x14ac:dyDescent="0.4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BA2" s="33" t="s">
        <v>0</v>
      </c>
      <c r="BB2" s="33"/>
      <c r="BC2" s="3">
        <f>IF(ISNA(VLOOKUP($G$6/1000000,BA3:BB76,2,FALSE )),0,VLOOKUP($G$6/1000000,BA3:BB76,2,FALSE ))</f>
        <v>0</v>
      </c>
      <c r="BD2" s="33" t="s">
        <v>1</v>
      </c>
      <c r="BE2" s="33"/>
      <c r="BF2" s="4">
        <f>IF(ISNA(VLOOKUP($G$29*100,BD4:BE96,2,FALSE )),0,VLOOKUP($G$29*100,BD4:BE96,2,FALSE ))</f>
        <v>0</v>
      </c>
      <c r="BG2" s="33" t="s">
        <v>2</v>
      </c>
      <c r="BH2" s="33"/>
      <c r="BI2" s="3">
        <f>IF(ISNA(VLOOKUP($G$40,BG3:BH71,2,FALSE )),0,VLOOKUP($G$40,BG3:BH71,2,FALSE ))</f>
        <v>0</v>
      </c>
      <c r="BJ2" s="33" t="s">
        <v>3</v>
      </c>
      <c r="BK2" s="33"/>
      <c r="BL2" s="3">
        <f>IF(ISNA(VLOOKUP($G$50/1000,BJ3:BK85,2,FALSE )),0,VLOOKUP($G$50/1000,BJ3:BK85,2,FALSE ))</f>
        <v>0</v>
      </c>
      <c r="BN2" s="33" t="s">
        <v>3</v>
      </c>
      <c r="BO2" s="33"/>
      <c r="BP2" s="3">
        <f>IF(ISNA(VLOOKUP($G$6/1000000,BN3:BO76,2,FALSE )),0,VLOOKUP($G$6/1000000,BN3:BO76,2,FALSE ))</f>
        <v>0</v>
      </c>
    </row>
    <row r="5" spans="1:68" ht="26.25" x14ac:dyDescent="0.4">
      <c r="A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68" s="9" customFormat="1" ht="6" customHeight="1" x14ac:dyDescent="0.4">
      <c r="B6" s="10"/>
      <c r="J6" s="11"/>
      <c r="K6" s="11"/>
      <c r="L6" s="12"/>
    </row>
    <row r="7" spans="1:68" ht="15.75" thickBot="1" x14ac:dyDescent="0.3"/>
    <row r="8" spans="1:68" ht="24.75" customHeight="1" thickBot="1" x14ac:dyDescent="0.45">
      <c r="B8" s="6" t="s">
        <v>7</v>
      </c>
      <c r="J8" s="25"/>
      <c r="K8" s="7"/>
      <c r="L8" s="8" t="s">
        <v>8</v>
      </c>
    </row>
    <row r="9" spans="1:68" ht="24.75" customHeight="1" thickBot="1" x14ac:dyDescent="0.45">
      <c r="B9" s="6"/>
      <c r="J9" s="7"/>
      <c r="K9" s="7"/>
      <c r="L9" s="8"/>
    </row>
    <row r="10" spans="1:68" ht="24.75" customHeight="1" thickBot="1" x14ac:dyDescent="0.45">
      <c r="B10" s="6"/>
      <c r="J10" s="25"/>
      <c r="K10" s="7"/>
      <c r="L10" s="8" t="s">
        <v>36</v>
      </c>
    </row>
    <row r="11" spans="1:68" ht="13.5" customHeight="1" x14ac:dyDescent="0.4">
      <c r="B11" s="6"/>
      <c r="J11" s="7"/>
      <c r="K11" s="7"/>
      <c r="L11" s="8"/>
    </row>
    <row r="12" spans="1:68" s="9" customFormat="1" ht="6" customHeight="1" x14ac:dyDescent="0.4">
      <c r="B12" s="10"/>
      <c r="J12" s="11"/>
      <c r="K12" s="11"/>
      <c r="L12" s="12"/>
    </row>
    <row r="13" spans="1:68" ht="13.5" customHeight="1" thickBot="1" x14ac:dyDescent="0.3">
      <c r="J13" s="7"/>
    </row>
    <row r="14" spans="1:68" ht="24.75" customHeight="1" thickBot="1" x14ac:dyDescent="0.45">
      <c r="B14" s="6" t="s">
        <v>6</v>
      </c>
      <c r="J14" s="25"/>
      <c r="K14" s="7"/>
      <c r="L14" s="8" t="s">
        <v>36</v>
      </c>
    </row>
    <row r="15" spans="1:68" ht="13.5" customHeight="1" x14ac:dyDescent="0.4">
      <c r="B15" s="6"/>
      <c r="J15" s="7"/>
      <c r="K15" s="7"/>
      <c r="L15" s="8"/>
    </row>
    <row r="16" spans="1:68" s="9" customFormat="1" ht="6" customHeight="1" x14ac:dyDescent="0.4">
      <c r="B16" s="10"/>
      <c r="J16" s="11"/>
      <c r="K16" s="11"/>
      <c r="L16" s="12"/>
    </row>
    <row r="17" spans="2:21" ht="13.5" customHeight="1" thickBot="1" x14ac:dyDescent="0.45">
      <c r="B17" s="6"/>
      <c r="J17" s="7"/>
      <c r="K17" s="7"/>
      <c r="L17" s="8"/>
    </row>
    <row r="18" spans="2:21" ht="24.75" customHeight="1" thickBot="1" x14ac:dyDescent="0.45">
      <c r="B18" s="6" t="s">
        <v>32</v>
      </c>
      <c r="J18" s="25"/>
      <c r="K18" s="7"/>
      <c r="L18" s="8" t="s">
        <v>37</v>
      </c>
    </row>
    <row r="19" spans="2:21" ht="24.75" customHeight="1" thickBot="1" x14ac:dyDescent="0.3">
      <c r="J19" s="7"/>
      <c r="K19" s="7"/>
      <c r="L19" s="8"/>
    </row>
    <row r="20" spans="2:21" ht="24.75" customHeight="1" thickBot="1" x14ac:dyDescent="0.3">
      <c r="J20" s="25"/>
      <c r="K20" s="7"/>
      <c r="L20" s="8" t="s">
        <v>36</v>
      </c>
    </row>
    <row r="21" spans="2:21" ht="13.5" customHeight="1" x14ac:dyDescent="0.25">
      <c r="J21" s="7"/>
      <c r="K21" s="7"/>
      <c r="L21" s="8"/>
    </row>
    <row r="22" spans="2:21" s="9" customFormat="1" ht="6" customHeight="1" x14ac:dyDescent="0.4">
      <c r="B22" s="10"/>
      <c r="J22" s="11"/>
      <c r="K22" s="11"/>
      <c r="L22" s="12"/>
    </row>
    <row r="23" spans="2:21" ht="13.5" customHeight="1" thickBot="1" x14ac:dyDescent="0.3"/>
    <row r="24" spans="2:21" ht="24.75" customHeight="1" thickBot="1" x14ac:dyDescent="0.45">
      <c r="B24" s="6" t="s">
        <v>33</v>
      </c>
      <c r="J24" s="25"/>
      <c r="K24" s="7"/>
      <c r="L24" s="8" t="s">
        <v>37</v>
      </c>
    </row>
    <row r="25" spans="2:21" ht="24.75" customHeight="1" thickBot="1" x14ac:dyDescent="0.45">
      <c r="B25" s="6"/>
      <c r="J25" s="7"/>
      <c r="K25" s="7"/>
      <c r="L25" s="8"/>
    </row>
    <row r="26" spans="2:21" ht="24.75" customHeight="1" thickBot="1" x14ac:dyDescent="0.45">
      <c r="B26" s="6"/>
      <c r="J26" s="25"/>
      <c r="K26" s="7"/>
      <c r="L26" s="8" t="s">
        <v>36</v>
      </c>
    </row>
    <row r="27" spans="2:21" ht="13.5" customHeight="1" x14ac:dyDescent="0.4">
      <c r="B27" s="6"/>
      <c r="J27" s="7"/>
      <c r="K27" s="7"/>
      <c r="L27" s="8"/>
    </row>
    <row r="28" spans="2:21" s="9" customFormat="1" ht="6" customHeight="1" x14ac:dyDescent="0.4">
      <c r="B28" s="10"/>
      <c r="J28" s="11"/>
      <c r="K28" s="11"/>
      <c r="L28" s="12"/>
    </row>
    <row r="29" spans="2:21" ht="13.5" customHeight="1" thickBot="1" x14ac:dyDescent="0.3"/>
    <row r="30" spans="2:21" ht="24.75" customHeight="1" thickBot="1" x14ac:dyDescent="0.3">
      <c r="B30" s="58" t="s">
        <v>39</v>
      </c>
      <c r="C30" s="58"/>
      <c r="D30" s="58"/>
      <c r="E30" s="58"/>
      <c r="F30" s="58"/>
      <c r="G30" s="58"/>
      <c r="H30" s="58"/>
      <c r="I30" s="8">
        <v>1</v>
      </c>
      <c r="J30" s="35"/>
      <c r="K30" s="36"/>
      <c r="L30" s="36"/>
      <c r="M30" s="36"/>
      <c r="N30" s="36"/>
      <c r="O30" s="37"/>
      <c r="Q30" s="41" t="s">
        <v>37</v>
      </c>
      <c r="R30" s="41"/>
      <c r="S30" s="41"/>
      <c r="T30" s="41"/>
      <c r="U30" s="41"/>
    </row>
    <row r="31" spans="2:21" ht="24.75" customHeight="1" thickBot="1" x14ac:dyDescent="0.3">
      <c r="B31" s="58"/>
      <c r="C31" s="58"/>
      <c r="D31" s="58"/>
      <c r="E31" s="58"/>
      <c r="F31" s="58"/>
      <c r="G31" s="58"/>
      <c r="H31" s="58"/>
      <c r="I31" s="8">
        <v>2</v>
      </c>
      <c r="J31" s="38"/>
      <c r="K31" s="39"/>
      <c r="L31" s="39"/>
      <c r="M31" s="39"/>
      <c r="N31" s="39"/>
      <c r="O31" s="40"/>
      <c r="Q31" s="41"/>
      <c r="R31" s="41"/>
      <c r="S31" s="41"/>
      <c r="T31" s="41"/>
      <c r="U31" s="41"/>
    </row>
    <row r="32" spans="2:21" ht="24.75" customHeight="1" thickBot="1" x14ac:dyDescent="0.3">
      <c r="B32" s="58"/>
      <c r="C32" s="58"/>
      <c r="D32" s="58"/>
      <c r="E32" s="58"/>
      <c r="F32" s="58"/>
      <c r="G32" s="58"/>
      <c r="H32" s="58"/>
      <c r="I32" s="8">
        <v>3</v>
      </c>
      <c r="J32" s="38"/>
      <c r="K32" s="39"/>
      <c r="L32" s="39"/>
      <c r="M32" s="39"/>
      <c r="N32" s="39"/>
      <c r="O32" s="40"/>
    </row>
    <row r="33" spans="9:15" ht="24.75" customHeight="1" thickBot="1" x14ac:dyDescent="0.3">
      <c r="I33" s="8">
        <v>4</v>
      </c>
      <c r="J33" s="38"/>
      <c r="K33" s="39"/>
      <c r="L33" s="39"/>
      <c r="M33" s="39"/>
      <c r="N33" s="39"/>
      <c r="O33" s="40"/>
    </row>
    <row r="34" spans="9:15" ht="24.75" customHeight="1" thickBot="1" x14ac:dyDescent="0.3">
      <c r="I34" s="8">
        <v>5</v>
      </c>
      <c r="J34" s="38"/>
      <c r="K34" s="39"/>
      <c r="L34" s="39"/>
      <c r="M34" s="39"/>
      <c r="N34" s="39"/>
      <c r="O34" s="40"/>
    </row>
    <row r="35" spans="9:15" ht="24.75" customHeight="1" thickBot="1" x14ac:dyDescent="0.3">
      <c r="I35" s="8">
        <v>6</v>
      </c>
      <c r="J35" s="30"/>
      <c r="K35" s="31"/>
      <c r="L35" s="31"/>
      <c r="M35" s="31"/>
      <c r="N35" s="31"/>
      <c r="O35" s="32"/>
    </row>
    <row r="36" spans="9:15" ht="24.75" customHeight="1" thickBot="1" x14ac:dyDescent="0.3">
      <c r="I36" s="8">
        <v>7</v>
      </c>
      <c r="J36" s="30"/>
      <c r="K36" s="31"/>
      <c r="L36" s="31"/>
      <c r="M36" s="31"/>
      <c r="N36" s="31"/>
      <c r="O36" s="32"/>
    </row>
    <row r="37" spans="9:15" ht="24.75" customHeight="1" thickBot="1" x14ac:dyDescent="0.3">
      <c r="I37" s="8">
        <v>8</v>
      </c>
      <c r="J37" s="30"/>
      <c r="K37" s="31"/>
      <c r="L37" s="31"/>
      <c r="M37" s="31"/>
      <c r="N37" s="31"/>
      <c r="O37" s="32"/>
    </row>
    <row r="38" spans="9:15" ht="24.75" customHeight="1" thickBot="1" x14ac:dyDescent="0.3">
      <c r="I38" s="8">
        <v>9</v>
      </c>
      <c r="J38" s="30"/>
      <c r="K38" s="31"/>
      <c r="L38" s="31"/>
      <c r="M38" s="31"/>
      <c r="N38" s="31"/>
      <c r="O38" s="32"/>
    </row>
    <row r="39" spans="9:15" ht="24.75" customHeight="1" thickBot="1" x14ac:dyDescent="0.3">
      <c r="I39" s="8">
        <v>10</v>
      </c>
      <c r="J39" s="30"/>
      <c r="K39" s="31"/>
      <c r="L39" s="31"/>
      <c r="M39" s="31"/>
      <c r="N39" s="31"/>
      <c r="O39" s="32"/>
    </row>
  </sheetData>
  <mergeCells count="13">
    <mergeCell ref="Q30:U31"/>
    <mergeCell ref="B30:H32"/>
    <mergeCell ref="J30:O30"/>
    <mergeCell ref="J31:O31"/>
    <mergeCell ref="J32:O32"/>
    <mergeCell ref="J33:O33"/>
    <mergeCell ref="J34:O34"/>
    <mergeCell ref="BN2:BO2"/>
    <mergeCell ref="A2:S2"/>
    <mergeCell ref="BA2:BB2"/>
    <mergeCell ref="BD2:BE2"/>
    <mergeCell ref="BG2:BH2"/>
    <mergeCell ref="BJ2:BK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2"/>
  <sheetViews>
    <sheetView workbookViewId="0">
      <pane ySplit="6" topLeftCell="A7" activePane="bottomLeft" state="frozen"/>
      <selection pane="bottomLeft" activeCell="B17" sqref="B17:C17"/>
    </sheetView>
  </sheetViews>
  <sheetFormatPr defaultRowHeight="15" x14ac:dyDescent="0.25"/>
  <cols>
    <col min="1" max="1" width="3.5703125" style="1" customWidth="1"/>
    <col min="2" max="2" width="9.140625" style="1"/>
    <col min="3" max="3" width="11.28515625" style="1" customWidth="1"/>
    <col min="4" max="4" width="21.7109375" style="1" customWidth="1"/>
    <col min="5" max="16384" width="9.140625" style="1"/>
  </cols>
  <sheetData>
    <row r="2" spans="2:69" s="2" customFormat="1" ht="28.5" customHeight="1" x14ac:dyDescent="0.4">
      <c r="C2" s="5"/>
      <c r="D2" s="5"/>
      <c r="E2" s="5"/>
      <c r="F2" s="5"/>
      <c r="H2" s="5" t="s">
        <v>4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BB2" s="33" t="s">
        <v>0</v>
      </c>
      <c r="BC2" s="33"/>
      <c r="BD2" s="3">
        <f>IF(ISNA(VLOOKUP($H$6/1000000,BB3:BC73,2,FALSE )),0,VLOOKUP($H$6/1000000,BB3:BC73,2,FALSE ))</f>
        <v>0</v>
      </c>
      <c r="BE2" s="33" t="s">
        <v>1</v>
      </c>
      <c r="BF2" s="33"/>
      <c r="BG2" s="4">
        <f>IF(ISNA(VLOOKUP($H$30*100,BE4:BF93,2,FALSE )),0,VLOOKUP($H$30*100,BE4:BF93,2,FALSE ))</f>
        <v>0</v>
      </c>
      <c r="BH2" s="33" t="s">
        <v>2</v>
      </c>
      <c r="BI2" s="33"/>
      <c r="BJ2" s="3">
        <f>IF(ISNA(VLOOKUP($H$39,BH3:BI68,2,FALSE )),0,VLOOKUP($H$39,BH3:BI68,2,FALSE ))</f>
        <v>0</v>
      </c>
      <c r="BK2" s="33" t="s">
        <v>3</v>
      </c>
      <c r="BL2" s="33"/>
      <c r="BM2" s="3">
        <f>IF(ISNA(VLOOKUP($H$47/1000,BK3:BL82,2,FALSE )),0,VLOOKUP($H$47/1000,BK3:BL82,2,FALSE ))</f>
        <v>0</v>
      </c>
      <c r="BO2" s="33" t="s">
        <v>3</v>
      </c>
      <c r="BP2" s="33"/>
      <c r="BQ2" s="3">
        <f>IF(ISNA(VLOOKUP($H$6/1000000,BO3:BP73,2,FALSE )),0,VLOOKUP($H$6/1000000,BO3:BP73,2,FALSE ))</f>
        <v>0</v>
      </c>
    </row>
    <row r="5" spans="2:69" ht="26.25" x14ac:dyDescent="0.4">
      <c r="B5" s="6" t="s">
        <v>29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69" s="9" customFormat="1" ht="6" customHeight="1" x14ac:dyDescent="0.4">
      <c r="C6" s="10"/>
      <c r="K6" s="11"/>
      <c r="L6" s="11"/>
      <c r="M6" s="12"/>
    </row>
    <row r="7" spans="2:69" ht="19.5" customHeight="1" x14ac:dyDescent="0.4">
      <c r="C7" s="6"/>
      <c r="K7" s="7"/>
      <c r="L7" s="7"/>
      <c r="M7" s="8"/>
    </row>
    <row r="8" spans="2:69" ht="19.5" customHeight="1" x14ac:dyDescent="0.4">
      <c r="B8" s="6" t="s">
        <v>38</v>
      </c>
      <c r="C8" s="6"/>
      <c r="K8" s="7"/>
      <c r="L8" s="7"/>
      <c r="M8" s="8"/>
    </row>
    <row r="9" spans="2:69" ht="19.5" customHeight="1" x14ac:dyDescent="0.4">
      <c r="B9" s="6"/>
      <c r="C9" s="6"/>
      <c r="K9" s="7"/>
      <c r="L9" s="7"/>
      <c r="M9" s="8"/>
    </row>
    <row r="10" spans="2:69" s="18" customFormat="1" ht="42.75" customHeight="1" x14ac:dyDescent="0.2">
      <c r="B10" s="56" t="s">
        <v>9</v>
      </c>
      <c r="C10" s="57"/>
      <c r="D10" s="26" t="s">
        <v>10</v>
      </c>
      <c r="E10" s="56" t="s">
        <v>11</v>
      </c>
      <c r="F10" s="57"/>
      <c r="G10" s="13" t="s">
        <v>12</v>
      </c>
      <c r="H10" s="29">
        <v>41275</v>
      </c>
      <c r="I10" s="29">
        <v>41306</v>
      </c>
      <c r="J10" s="29">
        <v>41334</v>
      </c>
      <c r="K10" s="29">
        <v>41365</v>
      </c>
      <c r="L10" s="29">
        <v>41395</v>
      </c>
      <c r="M10" s="29">
        <v>41426</v>
      </c>
      <c r="N10" s="29">
        <v>41456</v>
      </c>
      <c r="O10" s="29">
        <v>41487</v>
      </c>
      <c r="P10" s="29">
        <v>41518</v>
      </c>
      <c r="Q10" s="29">
        <v>41548</v>
      </c>
      <c r="R10" s="29">
        <v>41579</v>
      </c>
      <c r="S10" s="29">
        <v>41609</v>
      </c>
      <c r="T10" s="14" t="s">
        <v>13</v>
      </c>
    </row>
    <row r="11" spans="2:69" s="18" customFormat="1" ht="25.5" customHeight="1" x14ac:dyDescent="0.2">
      <c r="B11" s="47" t="s">
        <v>14</v>
      </c>
      <c r="C11" s="48"/>
      <c r="D11" s="15"/>
      <c r="E11" s="47" t="s">
        <v>15</v>
      </c>
      <c r="F11" s="48"/>
      <c r="G11" s="16">
        <v>4</v>
      </c>
      <c r="H11" s="24" t="s">
        <v>16</v>
      </c>
      <c r="I11" s="24"/>
      <c r="J11" s="24"/>
      <c r="K11" s="24" t="s">
        <v>16</v>
      </c>
      <c r="L11" s="24"/>
      <c r="M11" s="24"/>
      <c r="N11" s="24" t="s">
        <v>16</v>
      </c>
      <c r="O11" s="24"/>
      <c r="P11" s="24"/>
      <c r="Q11" s="24" t="s">
        <v>16</v>
      </c>
      <c r="R11" s="24"/>
      <c r="S11" s="24"/>
      <c r="T11" s="16">
        <f>COUNTIF(H11:S11,"X")</f>
        <v>4</v>
      </c>
    </row>
    <row r="12" spans="2:69" s="18" customFormat="1" ht="25.5" customHeight="1" x14ac:dyDescent="0.2">
      <c r="B12" s="47" t="s">
        <v>17</v>
      </c>
      <c r="C12" s="48"/>
      <c r="D12" s="15"/>
      <c r="E12" s="47" t="s">
        <v>18</v>
      </c>
      <c r="F12" s="48"/>
      <c r="G12" s="16">
        <v>1</v>
      </c>
      <c r="H12" s="24" t="s">
        <v>16</v>
      </c>
      <c r="I12" s="24"/>
      <c r="J12" s="24"/>
      <c r="K12" s="24"/>
      <c r="L12" s="24"/>
      <c r="M12" s="24"/>
      <c r="N12" s="24" t="s">
        <v>16</v>
      </c>
      <c r="O12" s="24"/>
      <c r="P12" s="24"/>
      <c r="Q12" s="24"/>
      <c r="R12" s="24"/>
      <c r="S12" s="24"/>
      <c r="T12" s="16">
        <f t="shared" ref="T12:T20" si="0">COUNTIF(H12:S12,"X")</f>
        <v>2</v>
      </c>
    </row>
    <row r="13" spans="2:69" s="18" customFormat="1" ht="15.75" customHeight="1" x14ac:dyDescent="0.2">
      <c r="B13" s="47" t="s">
        <v>19</v>
      </c>
      <c r="C13" s="48"/>
      <c r="D13" s="15"/>
      <c r="E13" s="47" t="s">
        <v>20</v>
      </c>
      <c r="F13" s="48"/>
      <c r="G13" s="16">
        <v>2</v>
      </c>
      <c r="H13" s="24" t="s">
        <v>16</v>
      </c>
      <c r="I13" s="24"/>
      <c r="J13" s="24"/>
      <c r="K13" s="24"/>
      <c r="L13" s="24"/>
      <c r="M13" s="24"/>
      <c r="N13" s="24"/>
      <c r="O13" s="24"/>
      <c r="P13" s="24"/>
      <c r="Q13" s="24" t="s">
        <v>16</v>
      </c>
      <c r="R13" s="24"/>
      <c r="S13" s="24"/>
      <c r="T13" s="16">
        <f t="shared" si="0"/>
        <v>2</v>
      </c>
    </row>
    <row r="14" spans="2:69" s="18" customFormat="1" ht="25.5" customHeight="1" x14ac:dyDescent="0.2">
      <c r="B14" s="47" t="s">
        <v>21</v>
      </c>
      <c r="C14" s="48"/>
      <c r="D14" s="15"/>
      <c r="E14" s="47" t="s">
        <v>18</v>
      </c>
      <c r="F14" s="48"/>
      <c r="G14" s="16">
        <v>1</v>
      </c>
      <c r="H14" s="24"/>
      <c r="I14" s="24"/>
      <c r="J14" s="24"/>
      <c r="K14" s="24" t="s">
        <v>16</v>
      </c>
      <c r="L14" s="24"/>
      <c r="M14" s="24"/>
      <c r="N14" s="24"/>
      <c r="O14" s="24"/>
      <c r="P14" s="24"/>
      <c r="Q14" s="24"/>
      <c r="R14" s="24"/>
      <c r="S14" s="24"/>
      <c r="T14" s="16">
        <f t="shared" si="0"/>
        <v>1</v>
      </c>
    </row>
    <row r="15" spans="2:69" s="18" customFormat="1" ht="25.5" customHeight="1" x14ac:dyDescent="0.2">
      <c r="B15" s="47" t="s">
        <v>22</v>
      </c>
      <c r="C15" s="48"/>
      <c r="D15" s="15"/>
      <c r="E15" s="47" t="s">
        <v>18</v>
      </c>
      <c r="F15" s="48"/>
      <c r="G15" s="16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 t="s">
        <v>16</v>
      </c>
      <c r="R15" s="24"/>
      <c r="S15" s="24"/>
      <c r="T15" s="16">
        <f t="shared" si="0"/>
        <v>1</v>
      </c>
    </row>
    <row r="16" spans="2:69" s="18" customFormat="1" ht="25.5" customHeight="1" x14ac:dyDescent="0.2">
      <c r="B16" s="44" t="s">
        <v>22</v>
      </c>
      <c r="C16" s="45"/>
      <c r="D16" s="17"/>
      <c r="E16" s="44" t="s">
        <v>18</v>
      </c>
      <c r="F16" s="45"/>
      <c r="G16" s="16">
        <v>1</v>
      </c>
      <c r="H16" s="24"/>
      <c r="I16" s="24"/>
      <c r="J16" s="24"/>
      <c r="K16" s="24"/>
      <c r="L16" s="24"/>
      <c r="M16" s="24"/>
      <c r="N16" s="24" t="s">
        <v>16</v>
      </c>
      <c r="O16" s="24"/>
      <c r="P16" s="24"/>
      <c r="Q16" s="24"/>
      <c r="R16" s="24"/>
      <c r="S16" s="24"/>
      <c r="T16" s="16">
        <f t="shared" si="0"/>
        <v>1</v>
      </c>
    </row>
    <row r="17" spans="1:20" s="18" customFormat="1" ht="25.5" customHeight="1" x14ac:dyDescent="0.2">
      <c r="A17" s="21"/>
      <c r="B17" s="44" t="s">
        <v>23</v>
      </c>
      <c r="C17" s="46"/>
      <c r="D17" s="28"/>
      <c r="E17" s="47" t="s">
        <v>18</v>
      </c>
      <c r="F17" s="48"/>
      <c r="G17" s="27">
        <v>1</v>
      </c>
      <c r="H17" s="24"/>
      <c r="I17" s="24"/>
      <c r="J17" s="24"/>
      <c r="K17" s="24" t="s">
        <v>16</v>
      </c>
      <c r="L17" s="24"/>
      <c r="M17" s="24"/>
      <c r="N17" s="24"/>
      <c r="O17" s="24"/>
      <c r="P17" s="24"/>
      <c r="Q17" s="24"/>
      <c r="R17" s="24"/>
      <c r="S17" s="24"/>
      <c r="T17" s="16">
        <f t="shared" si="0"/>
        <v>1</v>
      </c>
    </row>
    <row r="18" spans="1:20" s="18" customFormat="1" ht="12" hidden="1" x14ac:dyDescent="0.2">
      <c r="A18" s="49" t="s">
        <v>24</v>
      </c>
      <c r="B18" s="52"/>
      <c r="C18" s="53"/>
      <c r="D18" s="22"/>
      <c r="E18" s="54"/>
      <c r="F18" s="5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f t="shared" si="0"/>
        <v>0</v>
      </c>
    </row>
    <row r="19" spans="1:20" s="18" customFormat="1" ht="12" hidden="1" x14ac:dyDescent="0.2">
      <c r="A19" s="50"/>
      <c r="B19" s="55"/>
      <c r="C19" s="43"/>
      <c r="D19" s="19"/>
      <c r="E19" s="42"/>
      <c r="F19" s="4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f t="shared" si="0"/>
        <v>0</v>
      </c>
    </row>
    <row r="20" spans="1:20" s="18" customFormat="1" ht="15.75" hidden="1" customHeight="1" x14ac:dyDescent="0.2">
      <c r="A20" s="51"/>
      <c r="B20" s="55"/>
      <c r="C20" s="43"/>
      <c r="D20" s="19"/>
      <c r="E20" s="42"/>
      <c r="F20" s="4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f t="shared" si="0"/>
        <v>0</v>
      </c>
    </row>
    <row r="21" spans="1:20" s="18" customFormat="1" ht="15" customHeight="1" x14ac:dyDescent="0.2">
      <c r="G21" s="23" t="s">
        <v>25</v>
      </c>
      <c r="H21" s="16">
        <f>COUNTIF(H11:H20,"X")</f>
        <v>3</v>
      </c>
      <c r="I21" s="16">
        <f>COUNTIF(I11:I20,"X")</f>
        <v>0</v>
      </c>
      <c r="J21" s="16">
        <f t="shared" ref="J21:S21" si="1">COUNTIF(J11:J20,"X")</f>
        <v>0</v>
      </c>
      <c r="K21" s="16">
        <f t="shared" si="1"/>
        <v>3</v>
      </c>
      <c r="L21" s="16">
        <f>COUNTIF(L11:L20,"X")</f>
        <v>0</v>
      </c>
      <c r="M21" s="16">
        <f t="shared" si="1"/>
        <v>0</v>
      </c>
      <c r="N21" s="16">
        <f t="shared" si="1"/>
        <v>3</v>
      </c>
      <c r="O21" s="16">
        <f t="shared" si="1"/>
        <v>0</v>
      </c>
      <c r="P21" s="16">
        <f t="shared" si="1"/>
        <v>0</v>
      </c>
      <c r="Q21" s="16">
        <f t="shared" si="1"/>
        <v>3</v>
      </c>
      <c r="R21" s="16">
        <f t="shared" si="1"/>
        <v>0</v>
      </c>
      <c r="S21" s="16">
        <f t="shared" si="1"/>
        <v>0</v>
      </c>
      <c r="T21" s="16"/>
    </row>
    <row r="22" spans="1:20" s="18" customFormat="1" ht="15" customHeight="1" x14ac:dyDescent="0.2">
      <c r="G22" s="23" t="s">
        <v>26</v>
      </c>
      <c r="H22" s="16">
        <f>COUNTIF(H21,"&gt;0")</f>
        <v>1</v>
      </c>
      <c r="I22" s="16">
        <f>COUNTIF(I21,"&gt;0")</f>
        <v>0</v>
      </c>
      <c r="J22" s="16">
        <f t="shared" ref="J22:S22" si="2">COUNTIF(J21,"&gt;0")</f>
        <v>0</v>
      </c>
      <c r="K22" s="16">
        <f t="shared" si="2"/>
        <v>1</v>
      </c>
      <c r="L22" s="16">
        <f t="shared" si="2"/>
        <v>0</v>
      </c>
      <c r="M22" s="16">
        <f t="shared" si="2"/>
        <v>0</v>
      </c>
      <c r="N22" s="16">
        <f t="shared" si="2"/>
        <v>1</v>
      </c>
      <c r="O22" s="16">
        <f t="shared" si="2"/>
        <v>0</v>
      </c>
      <c r="P22" s="16">
        <f t="shared" si="2"/>
        <v>0</v>
      </c>
      <c r="Q22" s="16">
        <f t="shared" si="2"/>
        <v>1</v>
      </c>
      <c r="R22" s="16">
        <f t="shared" si="2"/>
        <v>0</v>
      </c>
      <c r="S22" s="16">
        <f t="shared" si="2"/>
        <v>0</v>
      </c>
      <c r="T22" s="16"/>
    </row>
    <row r="23" spans="1:20" s="18" customFormat="1" ht="12" x14ac:dyDescent="0.2">
      <c r="G23" s="23" t="s">
        <v>27</v>
      </c>
      <c r="H23" s="16">
        <f>SUM(H21:S21)</f>
        <v>12</v>
      </c>
    </row>
    <row r="24" spans="1:20" s="18" customFormat="1" ht="12" x14ac:dyDescent="0.2">
      <c r="G24" s="23" t="s">
        <v>28</v>
      </c>
      <c r="H24" s="16">
        <f>COUNTIF(H21:S21,"&gt;0")</f>
        <v>4</v>
      </c>
    </row>
    <row r="26" spans="1:20" s="9" customFormat="1" ht="6" customHeight="1" x14ac:dyDescent="0.4">
      <c r="B26" s="10"/>
      <c r="J26" s="11"/>
      <c r="K26" s="11"/>
      <c r="L26" s="12"/>
    </row>
    <row r="27" spans="1:20" ht="15.75" thickBot="1" x14ac:dyDescent="0.3"/>
    <row r="28" spans="1:20" ht="24.75" customHeight="1" thickBot="1" x14ac:dyDescent="0.45">
      <c r="B28" s="6" t="s">
        <v>34</v>
      </c>
      <c r="J28" s="25"/>
      <c r="K28" s="7"/>
      <c r="L28" s="8"/>
    </row>
    <row r="29" spans="1:20" ht="13.5" customHeight="1" x14ac:dyDescent="0.4">
      <c r="B29" s="6"/>
      <c r="J29" s="7"/>
      <c r="K29" s="7"/>
      <c r="L29" s="8"/>
    </row>
    <row r="30" spans="1:20" s="9" customFormat="1" ht="6" customHeight="1" x14ac:dyDescent="0.4">
      <c r="B30" s="10"/>
      <c r="J30" s="11"/>
      <c r="K30" s="11"/>
      <c r="L30" s="12"/>
    </row>
    <row r="31" spans="1:20" ht="13.5" customHeight="1" thickBot="1" x14ac:dyDescent="0.3">
      <c r="J31" s="7"/>
    </row>
    <row r="32" spans="1:20" ht="24.75" customHeight="1" thickBot="1" x14ac:dyDescent="0.45">
      <c r="B32" s="6" t="s">
        <v>35</v>
      </c>
      <c r="J32" s="25"/>
      <c r="K32" s="7"/>
      <c r="L32" s="8"/>
    </row>
    <row r="33" spans="2:12" ht="13.5" customHeight="1" x14ac:dyDescent="0.4">
      <c r="B33" s="6"/>
      <c r="J33" s="7"/>
      <c r="K33" s="7"/>
      <c r="L33" s="8"/>
    </row>
    <row r="34" spans="2:12" s="9" customFormat="1" ht="6" customHeight="1" x14ac:dyDescent="0.4">
      <c r="B34" s="10"/>
      <c r="J34" s="11"/>
      <c r="K34" s="11"/>
      <c r="L34" s="12"/>
    </row>
    <row r="35" spans="2:12" ht="13.5" customHeight="1" thickBot="1" x14ac:dyDescent="0.45">
      <c r="B35" s="6"/>
      <c r="J35" s="7"/>
      <c r="K35" s="7"/>
      <c r="L35" s="8"/>
    </row>
    <row r="36" spans="2:12" ht="24.75" customHeight="1" thickBot="1" x14ac:dyDescent="0.45">
      <c r="B36" s="6" t="s">
        <v>30</v>
      </c>
      <c r="J36" s="25"/>
      <c r="K36" s="7"/>
      <c r="L36" s="8"/>
    </row>
    <row r="37" spans="2:12" ht="13.5" customHeight="1" x14ac:dyDescent="0.25">
      <c r="J37" s="7"/>
      <c r="K37" s="7"/>
      <c r="L37" s="8"/>
    </row>
    <row r="38" spans="2:12" s="9" customFormat="1" ht="6" customHeight="1" x14ac:dyDescent="0.4">
      <c r="B38" s="10"/>
      <c r="J38" s="11"/>
      <c r="K38" s="11"/>
      <c r="L38" s="12"/>
    </row>
    <row r="39" spans="2:12" ht="13.5" customHeight="1" thickBot="1" x14ac:dyDescent="0.3"/>
    <row r="40" spans="2:12" ht="24.75" customHeight="1" thickBot="1" x14ac:dyDescent="0.45">
      <c r="B40" s="6" t="s">
        <v>31</v>
      </c>
      <c r="J40" s="25"/>
      <c r="K40" s="7"/>
      <c r="L40" s="8"/>
    </row>
    <row r="41" spans="2:12" ht="13.5" customHeight="1" x14ac:dyDescent="0.4">
      <c r="B41" s="6"/>
      <c r="J41" s="7"/>
      <c r="K41" s="7"/>
      <c r="L41" s="8"/>
    </row>
    <row r="42" spans="2:12" s="9" customFormat="1" ht="6" customHeight="1" x14ac:dyDescent="0.4">
      <c r="B42" s="10"/>
      <c r="J42" s="11"/>
      <c r="K42" s="11"/>
      <c r="L42" s="12"/>
    </row>
  </sheetData>
  <mergeCells count="28"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A18:A20"/>
    <mergeCell ref="B18:C18"/>
    <mergeCell ref="E18:F18"/>
    <mergeCell ref="B19:C19"/>
    <mergeCell ref="E19:F19"/>
    <mergeCell ref="B20:C20"/>
    <mergeCell ref="BO2:BP2"/>
    <mergeCell ref="E20:F20"/>
    <mergeCell ref="BB2:BC2"/>
    <mergeCell ref="BE2:BF2"/>
    <mergeCell ref="BH2:BI2"/>
    <mergeCell ref="BK2:B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is</vt:lpstr>
      <vt:lpstr>To 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2013-02-21T02:03:01Z</dcterms:created>
  <dcterms:modified xsi:type="dcterms:W3CDTF">2013-04-06T09:00:34Z</dcterms:modified>
</cp:coreProperties>
</file>